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20" windowWidth="20370" windowHeight="12585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E25" i="1"/>
  <c r="C5"/>
  <c r="D20"/>
  <c r="C6" l="1"/>
  <c r="C7" l="1"/>
  <c r="D9" s="1"/>
  <c r="B10" l="1"/>
  <c r="B21" s="1"/>
  <c r="C23" s="1"/>
  <c r="E12" l="1"/>
  <c r="D26"/>
  <c r="D27" s="1"/>
  <c r="D28" s="1"/>
  <c r="C28" s="1"/>
</calcChain>
</file>

<file path=xl/sharedStrings.xml><?xml version="1.0" encoding="utf-8"?>
<sst xmlns="http://schemas.openxmlformats.org/spreadsheetml/2006/main" count="32" uniqueCount="31">
  <si>
    <t>Piano di riparto</t>
  </si>
  <si>
    <t>spese personale esterno</t>
  </si>
  <si>
    <t>Limite max</t>
  </si>
  <si>
    <t>manutenzioni</t>
  </si>
  <si>
    <t>missioni</t>
  </si>
  <si>
    <t>acquisto/leasing/affitto locali attrezzature e serv. Esterni</t>
  </si>
  <si>
    <t>assicurazioni</t>
  </si>
  <si>
    <t>Altri costi</t>
  </si>
  <si>
    <t>Ammortamenti</t>
  </si>
  <si>
    <t>limite minimo</t>
  </si>
  <si>
    <t>Corrispettivo (al netto di iva)</t>
  </si>
  <si>
    <t>Totale</t>
  </si>
  <si>
    <t>Finestra di controllo</t>
  </si>
  <si>
    <t>Eventuale quota bilancio del Centro di responsabilità art. 14 c. 4</t>
  </si>
  <si>
    <t>5% Dipartimento per programmi ricerca giov. ricercat. art. 14 c. 3 lett.c)</t>
  </si>
  <si>
    <t>5% Finanziamento posti ricecatore  art. 14 c. 3 lett.b)</t>
  </si>
  <si>
    <t>10% Fondo comune art. 14 c. 3 lett.a)</t>
  </si>
  <si>
    <t>COSTI art. 14 c.2</t>
  </si>
  <si>
    <t>Compensi personale tecnico aministrativo art. 15 c. 1</t>
  </si>
  <si>
    <t>Quote di accantonamenti art. 14 c. 3, 4</t>
  </si>
  <si>
    <t>Totale quote di accantonamenti art. 14 c. 3, 4</t>
  </si>
  <si>
    <t>Totale Costi art. 14 c.2</t>
  </si>
  <si>
    <t xml:space="preserve">Corrispettivo residuo </t>
  </si>
  <si>
    <t>Subtotali</t>
  </si>
  <si>
    <t>Voci di Piano</t>
  </si>
  <si>
    <t>Corrispettivo</t>
  </si>
  <si>
    <t>Erogazioni al Personale art. 15 c.1</t>
  </si>
  <si>
    <t>Compensi personale docente art. 15 c. 1</t>
  </si>
  <si>
    <t>Utile da destinare alla premialità (lordo IRES) art. 13 c. 6</t>
  </si>
  <si>
    <t>Totale Erogazioni al Personale art. 15 c.1</t>
  </si>
  <si>
    <t>Spese per borse o assegni (direttamente riferiti alla prestazione)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</si>
</sst>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1" xfId="0" applyFill="1" applyBorder="1"/>
    <xf numFmtId="0" fontId="0" fillId="2" borderId="0" xfId="0" applyFill="1"/>
    <xf numFmtId="43" fontId="0" fillId="0" borderId="1" xfId="1" applyFont="1" applyFill="1" applyBorder="1"/>
    <xf numFmtId="43" fontId="0" fillId="0" borderId="1" xfId="0" applyNumberFormat="1" applyFill="1" applyBorder="1"/>
    <xf numFmtId="43" fontId="0" fillId="0" borderId="0" xfId="1" applyFont="1" applyFill="1"/>
    <xf numFmtId="0" fontId="0" fillId="0" borderId="0" xfId="0" applyFill="1"/>
    <xf numFmtId="43" fontId="0" fillId="0" borderId="1" xfId="1" applyFont="1" applyFill="1" applyBorder="1" applyProtection="1"/>
    <xf numFmtId="43" fontId="3" fillId="0" borderId="1" xfId="1" applyFont="1" applyFill="1" applyBorder="1" applyProtection="1"/>
    <xf numFmtId="43" fontId="2" fillId="0" borderId="1" xfId="1" applyFont="1" applyFill="1" applyBorder="1" applyProtection="1"/>
    <xf numFmtId="43" fontId="0" fillId="0" borderId="0" xfId="1" applyFont="1" applyFill="1" applyProtection="1"/>
    <xf numFmtId="43" fontId="3" fillId="0" borderId="0" xfId="1" applyFont="1" applyFill="1" applyProtection="1"/>
    <xf numFmtId="43" fontId="2" fillId="0" borderId="1" xfId="1" applyFont="1" applyFill="1" applyBorder="1" applyAlignment="1" applyProtection="1">
      <alignment horizontal="left"/>
    </xf>
    <xf numFmtId="43" fontId="2" fillId="3" borderId="1" xfId="1" applyFont="1" applyFill="1" applyBorder="1" applyProtection="1">
      <protection locked="0"/>
    </xf>
    <xf numFmtId="43" fontId="0" fillId="3" borderId="1" xfId="1" applyFont="1" applyFill="1" applyBorder="1" applyProtection="1">
      <protection locked="0"/>
    </xf>
    <xf numFmtId="0" fontId="0" fillId="0" borderId="1" xfId="0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 wrapText="1"/>
    </xf>
    <xf numFmtId="0" fontId="0" fillId="0" borderId="1" xfId="0" applyFont="1" applyFill="1" applyBorder="1" applyAlignment="1">
      <alignment wrapText="1"/>
    </xf>
    <xf numFmtId="0" fontId="0" fillId="0" borderId="0" xfId="0" applyFill="1" applyAlignment="1">
      <alignment wrapText="1"/>
    </xf>
    <xf numFmtId="43" fontId="2" fillId="0" borderId="1" xfId="1" applyFont="1" applyFill="1" applyBorder="1" applyAlignment="1">
      <alignment horizontal="left" wrapText="1"/>
    </xf>
    <xf numFmtId="0" fontId="0" fillId="0" borderId="2" xfId="0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28"/>
  <sheetViews>
    <sheetView tabSelected="1" topLeftCell="A4" zoomScaleNormal="100" workbookViewId="0">
      <selection activeCell="C16" sqref="C16"/>
    </sheetView>
  </sheetViews>
  <sheetFormatPr defaultRowHeight="15"/>
  <cols>
    <col min="1" max="1" width="54.5703125" style="21" customWidth="1"/>
    <col min="2" max="2" width="16.28515625" style="5" customWidth="1"/>
    <col min="3" max="3" width="18.7109375" style="5" customWidth="1"/>
    <col min="4" max="4" width="21" style="5" customWidth="1"/>
    <col min="5" max="5" width="12.5703125" style="6" customWidth="1"/>
    <col min="6" max="6" width="12" style="6" customWidth="1"/>
  </cols>
  <sheetData>
    <row r="2" spans="1:6">
      <c r="A2" s="15" t="s">
        <v>0</v>
      </c>
      <c r="B2" s="7" t="s">
        <v>25</v>
      </c>
      <c r="C2" s="7" t="s">
        <v>24</v>
      </c>
      <c r="D2" s="7" t="s">
        <v>23</v>
      </c>
      <c r="E2" s="1"/>
      <c r="F2" s="1"/>
    </row>
    <row r="3" spans="1:6">
      <c r="A3" s="18" t="s">
        <v>10</v>
      </c>
      <c r="B3" s="13">
        <v>19380</v>
      </c>
      <c r="C3" s="9"/>
      <c r="D3" s="10"/>
      <c r="E3" s="1"/>
      <c r="F3" s="1"/>
    </row>
    <row r="4" spans="1:6">
      <c r="A4" s="17" t="s">
        <v>19</v>
      </c>
      <c r="B4" s="7"/>
      <c r="C4" s="9"/>
      <c r="D4" s="7"/>
      <c r="E4" s="1"/>
      <c r="F4" s="1"/>
    </row>
    <row r="5" spans="1:6">
      <c r="A5" s="15" t="s">
        <v>16</v>
      </c>
      <c r="B5" s="7"/>
      <c r="C5" s="7">
        <f>B3*10%</f>
        <v>1938</v>
      </c>
      <c r="D5" s="7"/>
      <c r="E5" s="1"/>
      <c r="F5" s="1"/>
    </row>
    <row r="6" spans="1:6" s="2" customFormat="1">
      <c r="A6" s="15" t="s">
        <v>15</v>
      </c>
      <c r="B6" s="7"/>
      <c r="C6" s="7">
        <f>B3*5%</f>
        <v>969</v>
      </c>
      <c r="D6" s="7"/>
      <c r="E6" s="1"/>
      <c r="F6" s="1"/>
    </row>
    <row r="7" spans="1:6" s="2" customFormat="1" ht="30">
      <c r="A7" s="15" t="s">
        <v>14</v>
      </c>
      <c r="B7" s="7"/>
      <c r="C7" s="7">
        <f>B3*5%</f>
        <v>969</v>
      </c>
      <c r="D7" s="7"/>
      <c r="E7" s="1"/>
      <c r="F7" s="1"/>
    </row>
    <row r="8" spans="1:6" ht="30">
      <c r="A8" s="15" t="s">
        <v>13</v>
      </c>
      <c r="B8" s="7"/>
      <c r="C8" s="14">
        <v>0</v>
      </c>
      <c r="D8" s="7"/>
      <c r="E8" s="1"/>
      <c r="F8" s="1"/>
    </row>
    <row r="9" spans="1:6">
      <c r="A9" s="16" t="s">
        <v>20</v>
      </c>
      <c r="B9" s="8"/>
      <c r="C9" s="11"/>
      <c r="D9" s="9">
        <f>SUM(C5:C8)</f>
        <v>3876</v>
      </c>
      <c r="E9" s="1"/>
      <c r="F9" s="1"/>
    </row>
    <row r="10" spans="1:6">
      <c r="A10" s="18" t="s">
        <v>22</v>
      </c>
      <c r="B10" s="8">
        <f>B3-D9</f>
        <v>15504</v>
      </c>
      <c r="C10" s="8"/>
      <c r="D10" s="10"/>
      <c r="E10" s="1"/>
      <c r="F10" s="1"/>
    </row>
    <row r="11" spans="1:6">
      <c r="A11" s="19" t="s">
        <v>17</v>
      </c>
      <c r="C11" s="8"/>
      <c r="D11" s="8"/>
      <c r="E11" s="1"/>
      <c r="F11" s="1"/>
    </row>
    <row r="12" spans="1:6">
      <c r="A12" s="15" t="s">
        <v>1</v>
      </c>
      <c r="B12" s="7"/>
      <c r="C12" s="14"/>
      <c r="D12" s="7"/>
      <c r="E12" s="3">
        <f>(D20+C23+C24)/2</f>
        <v>6783</v>
      </c>
      <c r="F12" s="3" t="s">
        <v>2</v>
      </c>
    </row>
    <row r="13" spans="1:6">
      <c r="A13" s="15" t="s">
        <v>8</v>
      </c>
      <c r="B13" s="7"/>
      <c r="C13" s="14"/>
      <c r="D13" s="7"/>
      <c r="E13" s="1"/>
      <c r="F13" s="1"/>
    </row>
    <row r="14" spans="1:6">
      <c r="A14" s="15" t="s">
        <v>3</v>
      </c>
      <c r="B14" s="7"/>
      <c r="C14" s="14">
        <v>650</v>
      </c>
      <c r="D14" s="7"/>
      <c r="E14" s="1"/>
      <c r="F14" s="1"/>
    </row>
    <row r="15" spans="1:6">
      <c r="A15" s="15" t="s">
        <v>4</v>
      </c>
      <c r="B15" s="7"/>
      <c r="C15" s="14"/>
      <c r="D15" s="7"/>
      <c r="E15" s="1"/>
      <c r="F15" s="1"/>
    </row>
    <row r="16" spans="1:6">
      <c r="A16" s="15" t="s">
        <v>5</v>
      </c>
      <c r="B16" s="7"/>
      <c r="C16" s="14">
        <v>0</v>
      </c>
      <c r="D16" s="7"/>
      <c r="E16" s="1"/>
      <c r="F16" s="1"/>
    </row>
    <row r="17" spans="1:6">
      <c r="A17" s="15" t="s">
        <v>6</v>
      </c>
      <c r="B17" s="7"/>
      <c r="C17" s="14"/>
      <c r="D17" s="7"/>
      <c r="E17" s="1"/>
      <c r="F17" s="1"/>
    </row>
    <row r="18" spans="1:6" ht="30">
      <c r="A18" s="15" t="s">
        <v>30</v>
      </c>
      <c r="B18" s="7"/>
      <c r="C18" s="14">
        <v>0</v>
      </c>
      <c r="D18" s="7"/>
      <c r="E18" s="1"/>
      <c r="F18" s="1"/>
    </row>
    <row r="19" spans="1:6">
      <c r="A19" s="15" t="s">
        <v>7</v>
      </c>
      <c r="B19" s="7"/>
      <c r="C19" s="14">
        <v>3916</v>
      </c>
      <c r="D19" s="7"/>
      <c r="E19" s="1"/>
      <c r="F19" s="1"/>
    </row>
    <row r="20" spans="1:6">
      <c r="A20" s="16" t="s">
        <v>21</v>
      </c>
      <c r="B20" s="7"/>
      <c r="C20" s="7"/>
      <c r="D20" s="9">
        <f>SUM(C12:C19)</f>
        <v>4566</v>
      </c>
      <c r="E20" s="1"/>
      <c r="F20" s="1"/>
    </row>
    <row r="21" spans="1:6">
      <c r="A21" s="18" t="s">
        <v>22</v>
      </c>
      <c r="B21" s="8">
        <f>IF((B10-D20)&gt;0,B10-D20,"errore")</f>
        <v>10938</v>
      </c>
      <c r="C21" s="7"/>
      <c r="D21" s="7"/>
      <c r="E21" s="1"/>
      <c r="F21" s="1"/>
    </row>
    <row r="22" spans="1:6">
      <c r="A22" s="19" t="s">
        <v>26</v>
      </c>
      <c r="B22" s="8"/>
      <c r="C22" s="7"/>
      <c r="D22" s="10"/>
      <c r="E22" s="1"/>
      <c r="F22" s="1"/>
    </row>
    <row r="23" spans="1:6">
      <c r="A23" s="20" t="s">
        <v>27</v>
      </c>
      <c r="B23" s="7"/>
      <c r="C23" s="7">
        <f>IF((B21-C25)&gt;0,B21-C25,"errore")</f>
        <v>9000</v>
      </c>
      <c r="D23" s="7"/>
      <c r="E23" s="4"/>
      <c r="F23" s="1"/>
    </row>
    <row r="24" spans="1:6">
      <c r="A24" s="20" t="s">
        <v>18</v>
      </c>
      <c r="B24" s="7"/>
      <c r="C24" s="7"/>
      <c r="D24" s="7"/>
      <c r="E24" s="4"/>
      <c r="F24" s="1"/>
    </row>
    <row r="25" spans="1:6">
      <c r="A25" s="20" t="s">
        <v>28</v>
      </c>
      <c r="B25" s="7"/>
      <c r="C25" s="14">
        <v>1938</v>
      </c>
      <c r="D25" s="7"/>
      <c r="E25" s="4">
        <f>B3*10/100</f>
        <v>1938</v>
      </c>
      <c r="F25" s="1" t="s">
        <v>9</v>
      </c>
    </row>
    <row r="26" spans="1:6">
      <c r="A26" s="24" t="s">
        <v>29</v>
      </c>
      <c r="B26" s="7"/>
      <c r="C26" s="7"/>
      <c r="D26" s="7">
        <f>SUM(C23:C25)</f>
        <v>10938</v>
      </c>
      <c r="E26" s="1"/>
      <c r="F26" s="1"/>
    </row>
    <row r="27" spans="1:6">
      <c r="A27" s="22" t="s">
        <v>11</v>
      </c>
      <c r="B27" s="12"/>
      <c r="C27" s="12"/>
      <c r="D27" s="12">
        <f>SUM(D9:D26)</f>
        <v>19380</v>
      </c>
    </row>
    <row r="28" spans="1:6">
      <c r="A28" s="23" t="s">
        <v>12</v>
      </c>
      <c r="B28" s="10"/>
      <c r="C28" s="10" t="str">
        <f>IF(D28=0,"OK","ERROR")</f>
        <v>OK</v>
      </c>
      <c r="D28" s="10">
        <f>B3-D27</f>
        <v>0</v>
      </c>
    </row>
  </sheetData>
  <sheetProtection password="DC29" sheet="1" objects="1" scenarios="1" selectLockedCells="1"/>
  <dataValidations count="5">
    <dataValidation type="whole" allowBlank="1" showInputMessage="1" showErrorMessage="1" sqref="B12">
      <formula1>0</formula1>
      <formula2>C23</formula2>
    </dataValidation>
    <dataValidation type="whole" allowBlank="1" showInputMessage="1" showErrorMessage="1" sqref="C12">
      <formula1>0</formula1>
      <formula2>E12</formula2>
    </dataValidation>
    <dataValidation type="custom" allowBlank="1" showInputMessage="1" showErrorMessage="1" sqref="C5:C7">
      <formula1>"COME TI VIENE IN MENTE?"</formula1>
    </dataValidation>
    <dataValidation type="whole" operator="greaterThanOrEqual" allowBlank="1" showInputMessage="1" showErrorMessage="1" sqref="C25">
      <formula1>C5</formula1>
    </dataValidation>
    <dataValidation type="whole" allowBlank="1" showInputMessage="1" showErrorMessage="1" sqref="B25">
      <formula1>F23</formula1>
      <formula2>D21</formula2>
    </dataValidation>
  </dataValidations>
  <pageMargins left="0.7" right="0.7" top="0.75" bottom="0.75" header="0.3" footer="0.3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Olidata S.p.A.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annamaria</dc:creator>
  <cp:lastModifiedBy>utente</cp:lastModifiedBy>
  <cp:lastPrinted>2014-03-11T09:46:42Z</cp:lastPrinted>
  <dcterms:created xsi:type="dcterms:W3CDTF">2013-05-02T12:17:29Z</dcterms:created>
  <dcterms:modified xsi:type="dcterms:W3CDTF">2014-03-11T09:47:14Z</dcterms:modified>
</cp:coreProperties>
</file>